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la\Downloads\IB\other templates\"/>
    </mc:Choice>
  </mc:AlternateContent>
  <bookViews>
    <workbookView xWindow="0" yWindow="0" windowWidth="20490" windowHeight="6930" activeTab="1"/>
  </bookViews>
  <sheets>
    <sheet name="Retirement Budget" sheetId="1" r:id="rId1"/>
    <sheet name="Budget for Inflation" sheetId="2" r:id="rId2"/>
  </sheets>
  <calcPr calcId="171027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2" l="1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F58" i="1"/>
  <c r="F57" i="1"/>
  <c r="F60" i="1"/>
  <c r="F47" i="1"/>
  <c r="F48" i="1"/>
  <c r="F49" i="1"/>
  <c r="F50" i="1"/>
  <c r="F52" i="1"/>
  <c r="F35" i="1"/>
  <c r="F36" i="1"/>
  <c r="F37" i="1"/>
  <c r="F38" i="1"/>
  <c r="F39" i="1"/>
  <c r="F40" i="1"/>
  <c r="F25" i="1"/>
  <c r="F26" i="1"/>
  <c r="F27" i="1"/>
  <c r="F28" i="1"/>
  <c r="F30" i="1"/>
  <c r="C8" i="2"/>
  <c r="A18" i="2"/>
  <c r="A19" i="2"/>
  <c r="C7" i="2"/>
  <c r="F13" i="1"/>
  <c r="F14" i="1"/>
  <c r="F15" i="1"/>
  <c r="F16" i="1"/>
  <c r="F17" i="1"/>
  <c r="F18" i="1"/>
  <c r="F20" i="1"/>
  <c r="F65" i="1"/>
  <c r="C60" i="1"/>
  <c r="D60" i="1"/>
  <c r="E60" i="1"/>
  <c r="B60" i="1"/>
  <c r="B52" i="1"/>
  <c r="C52" i="1"/>
  <c r="D52" i="1"/>
  <c r="E52" i="1"/>
  <c r="B42" i="1"/>
  <c r="C42" i="1"/>
  <c r="D42" i="1"/>
  <c r="E42" i="1"/>
  <c r="B30" i="1"/>
  <c r="C30" i="1"/>
  <c r="D30" i="1"/>
  <c r="E30" i="1"/>
  <c r="B20" i="1"/>
  <c r="C20" i="1"/>
  <c r="D20" i="1"/>
  <c r="E20" i="1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F7" i="2"/>
  <c r="F42" i="1"/>
  <c r="F64" i="1"/>
  <c r="F66" i="1"/>
  <c r="F8" i="2"/>
  <c r="E18" i="2"/>
  <c r="F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F20" i="2"/>
  <c r="F36" i="2"/>
  <c r="F34" i="2"/>
  <c r="F30" i="2"/>
  <c r="F32" i="2"/>
  <c r="F31" i="2"/>
  <c r="F29" i="2"/>
  <c r="F35" i="2"/>
  <c r="F25" i="2"/>
  <c r="F26" i="2"/>
  <c r="F37" i="2"/>
  <c r="F9" i="2"/>
  <c r="F21" i="2"/>
  <c r="F28" i="2"/>
  <c r="F22" i="2"/>
  <c r="F27" i="2"/>
  <c r="F33" i="2"/>
  <c r="F19" i="2"/>
  <c r="F24" i="2"/>
  <c r="F23" i="2"/>
</calcChain>
</file>

<file path=xl/sharedStrings.xml><?xml version="1.0" encoding="utf-8"?>
<sst xmlns="http://schemas.openxmlformats.org/spreadsheetml/2006/main" count="84" uniqueCount="53">
  <si>
    <t>Retirement Budget</t>
  </si>
  <si>
    <t>Age</t>
  </si>
  <si>
    <t>Age at retirement</t>
  </si>
  <si>
    <t>Age today</t>
  </si>
  <si>
    <t>Years to retirement</t>
  </si>
  <si>
    <t>Retirement Income Sources</t>
  </si>
  <si>
    <t>Social security income</t>
  </si>
  <si>
    <t>Company pensions</t>
  </si>
  <si>
    <t>Rental income</t>
  </si>
  <si>
    <t>Shares/Investments income</t>
  </si>
  <si>
    <t>Annuity Income</t>
  </si>
  <si>
    <t>Other retirement plans</t>
  </si>
  <si>
    <t>Total</t>
  </si>
  <si>
    <t>Housing Costs</t>
  </si>
  <si>
    <t>Mortgage or rent</t>
  </si>
  <si>
    <t>Real estate taxes</t>
  </si>
  <si>
    <t>Maintenance and repair</t>
  </si>
  <si>
    <t>Home insurance</t>
  </si>
  <si>
    <t>Personal Expenses</t>
  </si>
  <si>
    <t>Grooming</t>
  </si>
  <si>
    <t>Clothing</t>
  </si>
  <si>
    <t>Holidays</t>
  </si>
  <si>
    <t>Other</t>
  </si>
  <si>
    <t>Auto expense</t>
  </si>
  <si>
    <t>Auto insurance</t>
  </si>
  <si>
    <t xml:space="preserve">Total </t>
  </si>
  <si>
    <t>Daily Living Expense</t>
  </si>
  <si>
    <t>Groceries</t>
  </si>
  <si>
    <t xml:space="preserve"> </t>
  </si>
  <si>
    <t>Entertainment</t>
  </si>
  <si>
    <t>Utilities</t>
  </si>
  <si>
    <t>Telephone</t>
  </si>
  <si>
    <t>Medical Expenses</t>
  </si>
  <si>
    <t>Prescription drugs</t>
  </si>
  <si>
    <t>Medical Insurance</t>
  </si>
  <si>
    <t>Summary</t>
  </si>
  <si>
    <t>Annual retirement income required</t>
  </si>
  <si>
    <t>Estimated Social Security, pension and other income</t>
  </si>
  <si>
    <t>Years after retired</t>
  </si>
  <si>
    <t>Annual income required at 65</t>
  </si>
  <si>
    <t>Amount required</t>
  </si>
  <si>
    <t>Inflation Rate</t>
  </si>
  <si>
    <t>Annual Inflation Rate</t>
  </si>
  <si>
    <t>Year</t>
  </si>
  <si>
    <t>Inflation Rate %</t>
  </si>
  <si>
    <t>Annual Budgeted</t>
  </si>
  <si>
    <t>Cumulative</t>
  </si>
  <si>
    <t>Weekly</t>
  </si>
  <si>
    <t>Bi-Weekly</t>
  </si>
  <si>
    <t>Monthly</t>
  </si>
  <si>
    <t>Quarterly</t>
  </si>
  <si>
    <t>Annually</t>
  </si>
  <si>
    <t>Annual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</si>
</sst>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0"/>
      <name val="Arial"/>
      <family val="2"/>
    </font>
    <font>
      <u/>
      <sz val="22"/>
      <color theme="10"/>
      <name val="Arial"/>
      <family val="2"/>
    </font>
    <font>
      <u/>
      <sz val="18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4" fillId="9" borderId="0" xfId="0" applyFont="1" applyFill="1"/>
    <xf numFmtId="0" fontId="5" fillId="9" borderId="0" xfId="0" applyFont="1" applyFill="1"/>
    <xf numFmtId="0" fontId="6" fillId="9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5" fillId="3" borderId="0" xfId="0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5" borderId="0" xfId="0" applyFont="1" applyFill="1"/>
    <xf numFmtId="44" fontId="5" fillId="0" borderId="0" xfId="1" applyFont="1"/>
    <xf numFmtId="0" fontId="5" fillId="6" borderId="1" xfId="0" applyFont="1" applyFill="1" applyBorder="1"/>
    <xf numFmtId="44" fontId="5" fillId="6" borderId="1" xfId="1" applyFont="1" applyFill="1" applyBorder="1"/>
    <xf numFmtId="0" fontId="5" fillId="0" borderId="0" xfId="0" applyFont="1" applyFill="1" applyAlignment="1">
      <alignment horizontal="center"/>
    </xf>
    <xf numFmtId="164" fontId="5" fillId="0" borderId="0" xfId="1" applyNumberFormat="1" applyFont="1"/>
    <xf numFmtId="164" fontId="5" fillId="0" borderId="0" xfId="0" applyNumberFormat="1" applyFont="1"/>
    <xf numFmtId="164" fontId="5" fillId="6" borderId="1" xfId="0" applyNumberFormat="1" applyFont="1" applyFill="1" applyBorder="1"/>
    <xf numFmtId="44" fontId="5" fillId="0" borderId="0" xfId="0" applyNumberFormat="1" applyFont="1"/>
    <xf numFmtId="44" fontId="5" fillId="6" borderId="1" xfId="0" applyNumberFormat="1" applyFont="1" applyFill="1" applyBorder="1"/>
    <xf numFmtId="0" fontId="5" fillId="6" borderId="0" xfId="0" applyFont="1" applyFill="1"/>
    <xf numFmtId="44" fontId="5" fillId="6" borderId="0" xfId="0" applyNumberFormat="1" applyFont="1" applyFill="1"/>
    <xf numFmtId="164" fontId="5" fillId="6" borderId="0" xfId="0" applyNumberFormat="1" applyFont="1" applyFill="1"/>
    <xf numFmtId="0" fontId="8" fillId="10" borderId="0" xfId="2" applyFont="1" applyFill="1" applyAlignment="1">
      <alignment horizontal="center" vertical="center"/>
    </xf>
    <xf numFmtId="0" fontId="5" fillId="7" borderId="0" xfId="0" applyFont="1" applyFill="1"/>
    <xf numFmtId="0" fontId="5" fillId="4" borderId="0" xfId="0" applyFont="1" applyFill="1"/>
    <xf numFmtId="0" fontId="5" fillId="0" borderId="0" xfId="0" applyFont="1" applyFill="1"/>
    <xf numFmtId="0" fontId="5" fillId="4" borderId="0" xfId="0" applyFont="1" applyFill="1" applyAlignment="1">
      <alignment horizontal="right"/>
    </xf>
    <xf numFmtId="8" fontId="5" fillId="4" borderId="0" xfId="0" applyNumberFormat="1" applyFont="1" applyFill="1"/>
    <xf numFmtId="44" fontId="5" fillId="4" borderId="0" xfId="1" applyNumberFormat="1" applyFont="1" applyFill="1"/>
    <xf numFmtId="10" fontId="5" fillId="0" borderId="0" xfId="0" applyNumberFormat="1" applyFont="1" applyFill="1"/>
    <xf numFmtId="0" fontId="5" fillId="8" borderId="0" xfId="0" applyFont="1" applyFill="1" applyAlignment="1">
      <alignment horizontal="center"/>
    </xf>
    <xf numFmtId="10" fontId="5" fillId="0" borderId="0" xfId="0" applyNumberFormat="1" applyFont="1"/>
    <xf numFmtId="0" fontId="9" fillId="1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</cellXfs>
  <cellStyles count="6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trp=8526&amp;lpv=exceltop" TargetMode="External"/><Relationship Id="rId1" Type="http://schemas.openxmlformats.org/officeDocument/2006/relationships/hyperlink" Target="https://www.smartsheet.com/try-it?trp=8526&amp;lpv=excelto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26&amp;lpv=excelbottom" TargetMode="External"/><Relationship Id="rId13" Type="http://schemas.openxmlformats.org/officeDocument/2006/relationships/hyperlink" Target="https://www.smartsheet.com/try-it?trp=8526&amp;lpv=excelbottom" TargetMode="External"/><Relationship Id="rId18" Type="http://schemas.openxmlformats.org/officeDocument/2006/relationships/hyperlink" Target="https://www.smartsheet.com/try-it?trp=8526&amp;lpv=excelbottom" TargetMode="External"/><Relationship Id="rId26" Type="http://schemas.openxmlformats.org/officeDocument/2006/relationships/hyperlink" Target="https://www.smartsheet.com/try-it?trp=8526&amp;lpv=exceltop" TargetMode="External"/><Relationship Id="rId3" Type="http://schemas.openxmlformats.org/officeDocument/2006/relationships/hyperlink" Target="https://www.smartsheet.com/try-it?trp=8526&amp;lpv=excelbottom" TargetMode="External"/><Relationship Id="rId21" Type="http://schemas.openxmlformats.org/officeDocument/2006/relationships/hyperlink" Target="https://www.smartsheet.com/try-it?trp=8526&amp;lpv=excelbottom" TargetMode="External"/><Relationship Id="rId7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26&amp;lpv=excelbottom" TargetMode="External"/><Relationship Id="rId25" Type="http://schemas.openxmlformats.org/officeDocument/2006/relationships/hyperlink" Target="https://www.smartsheet.com/try-it?trp=8526&amp;lpv=exceltop" TargetMode="External"/><Relationship Id="rId2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26&amp;lpv=excelbottom" TargetMode="External"/><Relationship Id="rId20" Type="http://schemas.openxmlformats.org/officeDocument/2006/relationships/hyperlink" Target="https://www.smartsheet.com/try-it?trp=8526&amp;lpv=excelbottom" TargetMode="External"/><Relationship Id="rId1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24" Type="http://schemas.openxmlformats.org/officeDocument/2006/relationships/hyperlink" Target="https://www.smartsheet.com/try-it?trp=8526&amp;lpv=excelbottom" TargetMode="External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26&amp;lpv=excelbottom" TargetMode="External"/><Relationship Id="rId23" Type="http://schemas.openxmlformats.org/officeDocument/2006/relationships/hyperlink" Target="https://www.smartsheet.com/try-it?trp=8526&amp;lpv=excelbottom" TargetMode="External"/><Relationship Id="rId10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26&amp;lpv=excelbottom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26&amp;lpv=excelbottom" TargetMode="External"/><Relationship Id="rId22" Type="http://schemas.openxmlformats.org/officeDocument/2006/relationships/hyperlink" Target="https://www.smartsheet.com/try-it?trp=8526&amp;lpv=excelbottom" TargetMode="External"/><Relationship Id="rId27" Type="http://schemas.openxmlformats.org/officeDocument/2006/relationships/hyperlink" Target="https://www.smartsheet.com/try-it?trp=8526&amp;lpv=excelto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1"/>
  <sheetViews>
    <sheetView showGridLines="0" topLeftCell="A59" workbookViewId="0">
      <selection activeCell="A69" sqref="A1:XFD1048576"/>
    </sheetView>
  </sheetViews>
  <sheetFormatPr defaultColWidth="8.85546875" defaultRowHeight="14.25" x14ac:dyDescent="0.2"/>
  <cols>
    <col min="1" max="1" width="32.140625" style="3" customWidth="1"/>
    <col min="2" max="4" width="15.85546875" style="3" customWidth="1"/>
    <col min="5" max="5" width="33.140625" style="3" customWidth="1"/>
    <col min="6" max="6" width="31" style="3" customWidth="1"/>
    <col min="7" max="9" width="15.85546875" style="3" customWidth="1"/>
    <col min="10" max="16384" width="8.85546875" style="3"/>
  </cols>
  <sheetData>
    <row r="3" spans="1:7" ht="25.5" x14ac:dyDescent="0.35">
      <c r="A3" s="1" t="s">
        <v>0</v>
      </c>
      <c r="B3" s="2"/>
      <c r="C3" s="2"/>
      <c r="D3" s="2"/>
      <c r="E3" s="2"/>
      <c r="F3" s="2"/>
    </row>
    <row r="4" spans="1:7" ht="45.95" customHeight="1" x14ac:dyDescent="0.35">
      <c r="A4" s="4"/>
      <c r="B4" s="5"/>
      <c r="C4" s="5"/>
      <c r="D4" s="5"/>
      <c r="E4" s="6"/>
      <c r="F4" s="6"/>
      <c r="G4" s="7"/>
    </row>
    <row r="5" spans="1:7" x14ac:dyDescent="0.2">
      <c r="A5" s="8" t="s">
        <v>1</v>
      </c>
      <c r="B5" s="8"/>
      <c r="C5" s="8"/>
      <c r="D5" s="8"/>
      <c r="E5" s="8"/>
      <c r="F5" s="8"/>
    </row>
    <row r="7" spans="1:7" x14ac:dyDescent="0.2">
      <c r="A7" s="9" t="s">
        <v>3</v>
      </c>
      <c r="B7" s="10">
        <v>33</v>
      </c>
      <c r="D7" s="3" t="s">
        <v>4</v>
      </c>
      <c r="F7" s="11">
        <v>32</v>
      </c>
    </row>
    <row r="8" spans="1:7" x14ac:dyDescent="0.2">
      <c r="A8" s="9" t="s">
        <v>2</v>
      </c>
      <c r="B8" s="10">
        <v>65</v>
      </c>
    </row>
    <row r="10" spans="1:7" x14ac:dyDescent="0.2">
      <c r="A10" s="12" t="s">
        <v>5</v>
      </c>
      <c r="B10" s="12"/>
      <c r="C10" s="12"/>
      <c r="D10" s="12"/>
      <c r="E10" s="12"/>
      <c r="F10" s="12"/>
    </row>
    <row r="11" spans="1:7" x14ac:dyDescent="0.2">
      <c r="B11" s="10" t="s">
        <v>47</v>
      </c>
      <c r="C11" s="10" t="s">
        <v>48</v>
      </c>
      <c r="D11" s="10" t="s">
        <v>49</v>
      </c>
      <c r="E11" s="10" t="s">
        <v>50</v>
      </c>
      <c r="F11" s="10" t="s">
        <v>51</v>
      </c>
    </row>
    <row r="13" spans="1:7" x14ac:dyDescent="0.2">
      <c r="A13" s="9" t="s">
        <v>6</v>
      </c>
      <c r="B13" s="13">
        <v>0</v>
      </c>
      <c r="C13" s="13">
        <v>0</v>
      </c>
      <c r="D13" s="13">
        <v>5000</v>
      </c>
      <c r="E13" s="13">
        <v>0</v>
      </c>
      <c r="F13" s="13">
        <f>D13*12</f>
        <v>60000</v>
      </c>
    </row>
    <row r="14" spans="1:7" x14ac:dyDescent="0.2">
      <c r="A14" s="9" t="s">
        <v>7</v>
      </c>
      <c r="B14" s="13">
        <v>0</v>
      </c>
      <c r="C14" s="13">
        <v>0</v>
      </c>
      <c r="D14" s="13">
        <v>0</v>
      </c>
      <c r="E14" s="13">
        <v>0</v>
      </c>
      <c r="F14" s="13">
        <f t="shared" ref="F14:F18" si="0">E14*4</f>
        <v>0</v>
      </c>
    </row>
    <row r="15" spans="1:7" x14ac:dyDescent="0.2">
      <c r="A15" s="9" t="s">
        <v>8</v>
      </c>
      <c r="B15" s="13">
        <v>0</v>
      </c>
      <c r="C15" s="13">
        <v>0</v>
      </c>
      <c r="D15" s="13">
        <v>0</v>
      </c>
      <c r="E15" s="13">
        <v>0</v>
      </c>
      <c r="F15" s="13">
        <f t="shared" si="0"/>
        <v>0</v>
      </c>
    </row>
    <row r="16" spans="1:7" x14ac:dyDescent="0.2">
      <c r="A16" s="9" t="s">
        <v>9</v>
      </c>
      <c r="B16" s="13">
        <v>0</v>
      </c>
      <c r="C16" s="13">
        <v>0</v>
      </c>
      <c r="D16" s="13">
        <v>0</v>
      </c>
      <c r="E16" s="13">
        <v>0</v>
      </c>
      <c r="F16" s="13">
        <f t="shared" si="0"/>
        <v>0</v>
      </c>
    </row>
    <row r="17" spans="1:6" x14ac:dyDescent="0.2">
      <c r="A17" s="9" t="s">
        <v>10</v>
      </c>
      <c r="B17" s="13">
        <v>0</v>
      </c>
      <c r="C17" s="13">
        <v>0</v>
      </c>
      <c r="D17" s="13">
        <v>0</v>
      </c>
      <c r="E17" s="13">
        <v>0</v>
      </c>
      <c r="F17" s="13">
        <f t="shared" si="0"/>
        <v>0</v>
      </c>
    </row>
    <row r="18" spans="1:6" x14ac:dyDescent="0.2">
      <c r="A18" s="9" t="s">
        <v>11</v>
      </c>
      <c r="B18" s="13">
        <v>0</v>
      </c>
      <c r="C18" s="13">
        <v>0</v>
      </c>
      <c r="D18" s="13">
        <v>0</v>
      </c>
      <c r="E18" s="13">
        <v>0</v>
      </c>
      <c r="F18" s="13">
        <f t="shared" si="0"/>
        <v>0</v>
      </c>
    </row>
    <row r="19" spans="1:6" x14ac:dyDescent="0.2">
      <c r="F19" s="13" t="s">
        <v>28</v>
      </c>
    </row>
    <row r="20" spans="1:6" x14ac:dyDescent="0.2">
      <c r="A20" s="14" t="s">
        <v>12</v>
      </c>
      <c r="B20" s="15" t="str">
        <f>IF(SUM(B13:B18),SUM(B13:B18),"")</f>
        <v/>
      </c>
      <c r="C20" s="15" t="str">
        <f t="shared" ref="C20:F20" si="1">IF(SUM(C13:C18),SUM(C13:C18),"")</f>
        <v/>
      </c>
      <c r="D20" s="15">
        <f t="shared" si="1"/>
        <v>5000</v>
      </c>
      <c r="E20" s="15" t="str">
        <f t="shared" si="1"/>
        <v/>
      </c>
      <c r="F20" s="15">
        <f t="shared" si="1"/>
        <v>60000</v>
      </c>
    </row>
    <row r="22" spans="1:6" x14ac:dyDescent="0.2">
      <c r="A22" s="8" t="s">
        <v>13</v>
      </c>
      <c r="B22" s="8"/>
      <c r="C22" s="8"/>
      <c r="D22" s="8"/>
      <c r="E22" s="8"/>
      <c r="F22" s="8"/>
    </row>
    <row r="23" spans="1:6" x14ac:dyDescent="0.2">
      <c r="B23" s="10" t="s">
        <v>47</v>
      </c>
      <c r="C23" s="10" t="s">
        <v>48</v>
      </c>
      <c r="D23" s="10" t="s">
        <v>49</v>
      </c>
      <c r="E23" s="10" t="s">
        <v>50</v>
      </c>
      <c r="F23" s="10" t="s">
        <v>51</v>
      </c>
    </row>
    <row r="25" spans="1:6" x14ac:dyDescent="0.2">
      <c r="A25" s="9" t="s">
        <v>14</v>
      </c>
      <c r="B25" s="13">
        <v>5</v>
      </c>
      <c r="C25" s="13">
        <v>0</v>
      </c>
      <c r="D25" s="13">
        <v>0</v>
      </c>
      <c r="E25" s="13">
        <v>0</v>
      </c>
      <c r="F25" s="13">
        <f>SUM(IF(B25&gt;=1,B25*52,IF(C25&gt;=1,C25*26,IF(D25&gt;=1,D25*12,IF(E25&gt;=1,E25*4)))))</f>
        <v>260</v>
      </c>
    </row>
    <row r="26" spans="1:6" x14ac:dyDescent="0.2">
      <c r="A26" s="9" t="s">
        <v>15</v>
      </c>
      <c r="B26" s="13">
        <v>0</v>
      </c>
      <c r="C26" s="13">
        <v>0</v>
      </c>
      <c r="D26" s="13">
        <v>0</v>
      </c>
      <c r="E26" s="13">
        <v>0</v>
      </c>
      <c r="F26" s="13">
        <f t="shared" ref="F26:F28" si="2">SUM(IF(B26&gt;=1,B26*52,IF(C26&gt;=1,C26*26,IF(D26&gt;=1,D26*12,IF(E26&gt;=1,E26*4)))))</f>
        <v>0</v>
      </c>
    </row>
    <row r="27" spans="1:6" x14ac:dyDescent="0.2">
      <c r="A27" s="9" t="s">
        <v>16</v>
      </c>
      <c r="B27" s="13">
        <v>0</v>
      </c>
      <c r="C27" s="13">
        <v>0</v>
      </c>
      <c r="D27" s="13">
        <v>0</v>
      </c>
      <c r="E27" s="13">
        <v>0</v>
      </c>
      <c r="F27" s="13">
        <f t="shared" si="2"/>
        <v>0</v>
      </c>
    </row>
    <row r="28" spans="1:6" x14ac:dyDescent="0.2">
      <c r="A28" s="9" t="s">
        <v>17</v>
      </c>
      <c r="B28" s="13">
        <v>0</v>
      </c>
      <c r="C28" s="13">
        <v>0</v>
      </c>
      <c r="D28" s="13">
        <v>0</v>
      </c>
      <c r="E28" s="13">
        <v>0</v>
      </c>
      <c r="F28" s="13">
        <f t="shared" si="2"/>
        <v>0</v>
      </c>
    </row>
    <row r="30" spans="1:6" x14ac:dyDescent="0.2">
      <c r="A30" s="14" t="s">
        <v>12</v>
      </c>
      <c r="B30" s="15">
        <f>IF(SUM(B25:B28),SUM(B25:B28),"")</f>
        <v>5</v>
      </c>
      <c r="C30" s="15" t="str">
        <f t="shared" ref="C30:E30" si="3">IF(SUM(C25:C28),SUM(C25:C28),"")</f>
        <v/>
      </c>
      <c r="D30" s="15" t="str">
        <f t="shared" si="3"/>
        <v/>
      </c>
      <c r="E30" s="15" t="str">
        <f t="shared" si="3"/>
        <v/>
      </c>
      <c r="F30" s="15">
        <f>SUM(F25:F28)</f>
        <v>260</v>
      </c>
    </row>
    <row r="32" spans="1:6" x14ac:dyDescent="0.2">
      <c r="A32" s="8" t="s">
        <v>18</v>
      </c>
      <c r="B32" s="8"/>
      <c r="C32" s="8"/>
      <c r="D32" s="8"/>
      <c r="E32" s="8"/>
      <c r="F32" s="8"/>
    </row>
    <row r="33" spans="1:6" s="10" customFormat="1" x14ac:dyDescent="0.2">
      <c r="A33" s="16"/>
      <c r="B33" s="16" t="s">
        <v>47</v>
      </c>
      <c r="C33" s="16" t="s">
        <v>48</v>
      </c>
      <c r="D33" s="16" t="s">
        <v>49</v>
      </c>
      <c r="E33" s="16" t="s">
        <v>50</v>
      </c>
      <c r="F33" s="16" t="s">
        <v>51</v>
      </c>
    </row>
    <row r="35" spans="1:6" x14ac:dyDescent="0.2">
      <c r="A35" s="9" t="s">
        <v>19</v>
      </c>
      <c r="B35" s="17">
        <v>10</v>
      </c>
      <c r="C35" s="17">
        <v>0</v>
      </c>
      <c r="D35" s="17">
        <v>0</v>
      </c>
      <c r="E35" s="17">
        <v>0</v>
      </c>
      <c r="F35" s="18">
        <f>SUM(IF(B35&gt;=1,B35*52,IF(C35&gt;=1,C35*26,IF(D35&gt;=1,D35*12,IF(E35&gt;=1,E35*4)))))</f>
        <v>520</v>
      </c>
    </row>
    <row r="36" spans="1:6" x14ac:dyDescent="0.2">
      <c r="A36" s="9" t="s">
        <v>20</v>
      </c>
      <c r="B36" s="17">
        <v>0</v>
      </c>
      <c r="C36" s="17">
        <v>0</v>
      </c>
      <c r="D36" s="17">
        <v>0</v>
      </c>
      <c r="E36" s="17">
        <v>0</v>
      </c>
      <c r="F36" s="18">
        <f t="shared" ref="F36:F40" si="4">SUM(IF(B36&gt;=1,B36*52,IF(C36&gt;=1,C36*26,IF(D36&gt;=1,D36*12,IF(E36&gt;=1,E36*4)))))</f>
        <v>0</v>
      </c>
    </row>
    <row r="37" spans="1:6" x14ac:dyDescent="0.2">
      <c r="A37" s="9" t="s">
        <v>21</v>
      </c>
      <c r="B37" s="17">
        <v>0</v>
      </c>
      <c r="C37" s="17">
        <v>0</v>
      </c>
      <c r="D37" s="17">
        <v>0</v>
      </c>
      <c r="E37" s="17">
        <v>0</v>
      </c>
      <c r="F37" s="18">
        <f t="shared" si="4"/>
        <v>0</v>
      </c>
    </row>
    <row r="38" spans="1:6" x14ac:dyDescent="0.2">
      <c r="A38" s="9" t="s">
        <v>22</v>
      </c>
      <c r="B38" s="17">
        <v>0</v>
      </c>
      <c r="C38" s="17">
        <v>0</v>
      </c>
      <c r="D38" s="17">
        <v>0</v>
      </c>
      <c r="E38" s="17">
        <v>0</v>
      </c>
      <c r="F38" s="18">
        <f t="shared" si="4"/>
        <v>0</v>
      </c>
    </row>
    <row r="39" spans="1:6" x14ac:dyDescent="0.2">
      <c r="A39" s="9" t="s">
        <v>23</v>
      </c>
      <c r="B39" s="17">
        <v>0</v>
      </c>
      <c r="C39" s="17">
        <v>0</v>
      </c>
      <c r="D39" s="17">
        <v>500</v>
      </c>
      <c r="E39" s="17">
        <v>0</v>
      </c>
      <c r="F39" s="18">
        <f t="shared" si="4"/>
        <v>6000</v>
      </c>
    </row>
    <row r="40" spans="1:6" x14ac:dyDescent="0.2">
      <c r="A40" s="9" t="s">
        <v>24</v>
      </c>
      <c r="B40" s="17">
        <v>0</v>
      </c>
      <c r="C40" s="17">
        <v>0</v>
      </c>
      <c r="D40" s="17">
        <v>0</v>
      </c>
      <c r="E40" s="17">
        <v>0</v>
      </c>
      <c r="F40" s="18">
        <f t="shared" si="4"/>
        <v>0</v>
      </c>
    </row>
    <row r="42" spans="1:6" x14ac:dyDescent="0.2">
      <c r="A42" s="14" t="s">
        <v>25</v>
      </c>
      <c r="B42" s="14">
        <f>IF(SUM(B35:B40),SUM(B35:B40),"")</f>
        <v>10</v>
      </c>
      <c r="C42" s="14" t="str">
        <f t="shared" ref="C42:E42" si="5">IF(SUM(C35:C40),SUM(C35:C40),"")</f>
        <v/>
      </c>
      <c r="D42" s="14">
        <f t="shared" si="5"/>
        <v>500</v>
      </c>
      <c r="E42" s="14" t="str">
        <f t="shared" si="5"/>
        <v/>
      </c>
      <c r="F42" s="19">
        <f>SUM(F35:F40)</f>
        <v>6520</v>
      </c>
    </row>
    <row r="44" spans="1:6" x14ac:dyDescent="0.2">
      <c r="A44" s="8" t="s">
        <v>26</v>
      </c>
      <c r="B44" s="8"/>
      <c r="C44" s="8"/>
      <c r="D44" s="8"/>
      <c r="E44" s="8"/>
      <c r="F44" s="8"/>
    </row>
    <row r="45" spans="1:6" x14ac:dyDescent="0.2">
      <c r="B45" s="16" t="s">
        <v>47</v>
      </c>
      <c r="C45" s="16" t="s">
        <v>48</v>
      </c>
      <c r="D45" s="16" t="s">
        <v>49</v>
      </c>
      <c r="E45" s="16" t="s">
        <v>50</v>
      </c>
      <c r="F45" s="16" t="s">
        <v>51</v>
      </c>
    </row>
    <row r="46" spans="1:6" x14ac:dyDescent="0.2">
      <c r="A46" s="3" t="s">
        <v>28</v>
      </c>
    </row>
    <row r="47" spans="1:6" x14ac:dyDescent="0.2">
      <c r="A47" s="3" t="s">
        <v>27</v>
      </c>
      <c r="B47" s="13">
        <v>0</v>
      </c>
      <c r="C47" s="13">
        <v>0</v>
      </c>
      <c r="D47" s="13">
        <v>300</v>
      </c>
      <c r="E47" s="13">
        <v>0</v>
      </c>
      <c r="F47" s="20">
        <f>SUM(IF(B47&gt;=1,B47*52,IF(C47&gt;=1,C47*26,IF(D47&gt;=1,D47*12,IF(E47&gt;=1,E47*4)))))</f>
        <v>3600</v>
      </c>
    </row>
    <row r="48" spans="1:6" x14ac:dyDescent="0.2">
      <c r="A48" s="3" t="s">
        <v>29</v>
      </c>
      <c r="B48" s="13">
        <v>0</v>
      </c>
      <c r="C48" s="13">
        <v>0</v>
      </c>
      <c r="D48" s="13">
        <v>0</v>
      </c>
      <c r="E48" s="13">
        <v>0</v>
      </c>
      <c r="F48" s="20">
        <f t="shared" ref="F48:F50" si="6">D48*12</f>
        <v>0</v>
      </c>
    </row>
    <row r="49" spans="1:6" x14ac:dyDescent="0.2">
      <c r="A49" s="3" t="s">
        <v>30</v>
      </c>
      <c r="B49" s="13">
        <v>0</v>
      </c>
      <c r="C49" s="13">
        <v>0</v>
      </c>
      <c r="D49" s="13">
        <v>0</v>
      </c>
      <c r="E49" s="13">
        <v>0</v>
      </c>
      <c r="F49" s="20">
        <f t="shared" si="6"/>
        <v>0</v>
      </c>
    </row>
    <row r="50" spans="1:6" x14ac:dyDescent="0.2">
      <c r="A50" s="3" t="s">
        <v>31</v>
      </c>
      <c r="B50" s="13">
        <v>0</v>
      </c>
      <c r="C50" s="13">
        <v>0</v>
      </c>
      <c r="D50" s="13">
        <v>0</v>
      </c>
      <c r="E50" s="13">
        <v>0</v>
      </c>
      <c r="F50" s="20">
        <f t="shared" si="6"/>
        <v>0</v>
      </c>
    </row>
    <row r="52" spans="1:6" x14ac:dyDescent="0.2">
      <c r="A52" s="14" t="s">
        <v>12</v>
      </c>
      <c r="B52" s="14" t="str">
        <f>IF(SUM(B47:B50),SUM(B47:B50),"")</f>
        <v/>
      </c>
      <c r="C52" s="14" t="str">
        <f t="shared" ref="C52:E52" si="7">IF(SUM(C47:C50),SUM(C47:C50),"")</f>
        <v/>
      </c>
      <c r="D52" s="14">
        <f t="shared" si="7"/>
        <v>300</v>
      </c>
      <c r="E52" s="14" t="str">
        <f t="shared" si="7"/>
        <v/>
      </c>
      <c r="F52" s="21">
        <f>SUM(F47:F50)</f>
        <v>3600</v>
      </c>
    </row>
    <row r="54" spans="1:6" x14ac:dyDescent="0.2">
      <c r="A54" s="8" t="s">
        <v>32</v>
      </c>
      <c r="B54" s="8"/>
      <c r="C54" s="8"/>
      <c r="D54" s="8"/>
      <c r="E54" s="8"/>
      <c r="F54" s="8"/>
    </row>
    <row r="55" spans="1:6" x14ac:dyDescent="0.2">
      <c r="B55" s="16" t="s">
        <v>47</v>
      </c>
      <c r="C55" s="16" t="s">
        <v>48</v>
      </c>
      <c r="D55" s="16" t="s">
        <v>49</v>
      </c>
      <c r="E55" s="16" t="s">
        <v>50</v>
      </c>
      <c r="F55" s="16" t="s">
        <v>51</v>
      </c>
    </row>
    <row r="57" spans="1:6" x14ac:dyDescent="0.2">
      <c r="A57" s="3" t="s">
        <v>33</v>
      </c>
      <c r="B57" s="13">
        <v>0</v>
      </c>
      <c r="C57" s="13">
        <v>20</v>
      </c>
      <c r="D57" s="13">
        <v>0</v>
      </c>
      <c r="E57" s="13">
        <v>0</v>
      </c>
      <c r="F57" s="20">
        <f>SUM(IF(B57&gt;=1,B57*52,IF(C57&gt;=1,C57*26,IF(D57&gt;=1,D57*12,IF(E57&gt;=1,E57*4)))))</f>
        <v>520</v>
      </c>
    </row>
    <row r="58" spans="1:6" x14ac:dyDescent="0.2">
      <c r="A58" s="3" t="s">
        <v>34</v>
      </c>
      <c r="B58" s="13">
        <v>0</v>
      </c>
      <c r="C58" s="13">
        <v>0</v>
      </c>
      <c r="D58" s="13">
        <v>0</v>
      </c>
      <c r="E58" s="13">
        <v>0</v>
      </c>
      <c r="F58" s="20">
        <f>SUM(IF(B58&gt;=1,B58*52,IF(C58&gt;=1,C58*26,IF(D58&gt;=1,D58*12,IF(E58&gt;=1,E58*4)))))</f>
        <v>0</v>
      </c>
    </row>
    <row r="60" spans="1:6" x14ac:dyDescent="0.2">
      <c r="A60" s="14" t="s">
        <v>12</v>
      </c>
      <c r="B60" s="14" t="str">
        <f>IF(SUM(B57:B58),SUM(B57:B58),"")</f>
        <v/>
      </c>
      <c r="C60" s="14">
        <f t="shared" ref="C60:E60" si="8">IF(SUM(C57:C58),SUM(C57:C58),"")</f>
        <v>20</v>
      </c>
      <c r="D60" s="14" t="str">
        <f t="shared" si="8"/>
        <v/>
      </c>
      <c r="E60" s="14" t="str">
        <f t="shared" si="8"/>
        <v/>
      </c>
      <c r="F60" s="21">
        <f>SUM(F57:F58)</f>
        <v>520</v>
      </c>
    </row>
    <row r="62" spans="1:6" x14ac:dyDescent="0.2">
      <c r="A62" s="12" t="s">
        <v>35</v>
      </c>
      <c r="B62" s="12"/>
      <c r="C62" s="12"/>
      <c r="D62" s="12"/>
      <c r="E62" s="12"/>
      <c r="F62" s="12"/>
    </row>
    <row r="63" spans="1:6" x14ac:dyDescent="0.2">
      <c r="A63" s="22"/>
      <c r="B63" s="22"/>
      <c r="C63" s="22"/>
      <c r="D63" s="22"/>
      <c r="E63" s="22"/>
      <c r="F63" s="22"/>
    </row>
    <row r="64" spans="1:6" x14ac:dyDescent="0.2">
      <c r="A64" s="22" t="s">
        <v>36</v>
      </c>
      <c r="B64" s="22"/>
      <c r="C64" s="22"/>
      <c r="D64" s="22"/>
      <c r="E64" s="22"/>
      <c r="F64" s="23">
        <f>SUM(F60+F52+F42+F30)</f>
        <v>10900</v>
      </c>
    </row>
    <row r="65" spans="1:6" x14ac:dyDescent="0.2">
      <c r="A65" s="22" t="s">
        <v>37</v>
      </c>
      <c r="B65" s="22"/>
      <c r="C65" s="22"/>
      <c r="D65" s="22"/>
      <c r="E65" s="22"/>
      <c r="F65" s="24">
        <f>F20</f>
        <v>60000</v>
      </c>
    </row>
    <row r="66" spans="1:6" x14ac:dyDescent="0.2">
      <c r="A66" s="22" t="s">
        <v>52</v>
      </c>
      <c r="B66" s="22"/>
      <c r="C66" s="22"/>
      <c r="D66" s="22"/>
      <c r="E66" s="22"/>
      <c r="F66" s="24">
        <f>F65-F64</f>
        <v>49100</v>
      </c>
    </row>
    <row r="67" spans="1:6" x14ac:dyDescent="0.2">
      <c r="A67" s="22"/>
      <c r="B67" s="22"/>
      <c r="C67" s="22"/>
      <c r="D67" s="22"/>
      <c r="E67" s="22"/>
      <c r="F67" s="22"/>
    </row>
    <row r="69" spans="1:6" x14ac:dyDescent="0.2">
      <c r="A69" s="25"/>
      <c r="B69" s="25"/>
      <c r="C69" s="25"/>
      <c r="D69" s="25"/>
      <c r="E69" s="25"/>
      <c r="F69" s="25"/>
    </row>
    <row r="70" spans="1:6" x14ac:dyDescent="0.2">
      <c r="A70" s="25"/>
      <c r="B70" s="25"/>
      <c r="C70" s="25"/>
      <c r="D70" s="25"/>
      <c r="E70" s="25"/>
      <c r="F70" s="25"/>
    </row>
    <row r="71" spans="1:6" x14ac:dyDescent="0.2">
      <c r="A71" s="25"/>
      <c r="B71" s="25"/>
      <c r="C71" s="25"/>
      <c r="D71" s="25"/>
      <c r="E71" s="25"/>
      <c r="F71" s="25"/>
    </row>
  </sheetData>
  <mergeCells count="1">
    <mergeCell ref="A69:F71"/>
  </mergeCells>
  <hyperlinks>
    <hyperlink ref="F4" r:id="rId1" display="https://www.smartsheet.com/try-it?trp=8526&amp;lpv=exceltop"/>
    <hyperlink ref="G4" r:id="rId2" display="https://www.smartsheet.com/try-it?trp=8526&amp;lpv=exceltop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3"/>
  <sheetViews>
    <sheetView tabSelected="1" topLeftCell="A31" workbookViewId="0">
      <selection activeCell="A52" sqref="A52"/>
    </sheetView>
  </sheetViews>
  <sheetFormatPr defaultColWidth="8.85546875" defaultRowHeight="14.25" x14ac:dyDescent="0.2"/>
  <cols>
    <col min="1" max="1" width="12.140625" style="3" customWidth="1"/>
    <col min="2" max="2" width="11.28515625" style="3" customWidth="1"/>
    <col min="3" max="3" width="14.140625" style="3" bestFit="1" customWidth="1"/>
    <col min="4" max="4" width="6.85546875" style="3" customWidth="1"/>
    <col min="5" max="5" width="33.7109375" style="3" bestFit="1" customWidth="1"/>
    <col min="6" max="6" width="32.42578125" style="3" customWidth="1"/>
    <col min="7" max="16384" width="8.85546875" style="3"/>
  </cols>
  <sheetData>
    <row r="2" spans="1:8" ht="25.5" x14ac:dyDescent="0.35">
      <c r="A2" s="1" t="s">
        <v>0</v>
      </c>
      <c r="B2" s="2"/>
      <c r="C2" s="2"/>
      <c r="D2" s="2"/>
      <c r="E2" s="2"/>
      <c r="F2" s="2"/>
    </row>
    <row r="3" spans="1:8" ht="48" customHeight="1" x14ac:dyDescent="0.35">
      <c r="A3" s="4"/>
      <c r="B3" s="5"/>
      <c r="C3" s="5"/>
      <c r="D3" s="5"/>
      <c r="E3" s="6"/>
      <c r="F3" s="6"/>
      <c r="G3" s="7"/>
      <c r="H3" s="7"/>
    </row>
    <row r="5" spans="1:8" x14ac:dyDescent="0.2">
      <c r="A5" s="26" t="s">
        <v>1</v>
      </c>
      <c r="B5" s="26"/>
      <c r="C5" s="26"/>
      <c r="D5" s="26"/>
      <c r="E5" s="26"/>
      <c r="F5" s="26"/>
    </row>
    <row r="6" spans="1:8" x14ac:dyDescent="0.2">
      <c r="A6" s="27"/>
      <c r="B6" s="27"/>
      <c r="C6" s="27"/>
      <c r="D6" s="27"/>
      <c r="E6" s="27"/>
      <c r="F6" s="27"/>
      <c r="G6" s="28"/>
    </row>
    <row r="7" spans="1:8" x14ac:dyDescent="0.2">
      <c r="A7" s="27" t="s">
        <v>3</v>
      </c>
      <c r="B7" s="27"/>
      <c r="C7" s="27">
        <f>'Retirement Budget'!B7</f>
        <v>33</v>
      </c>
      <c r="D7" s="27"/>
      <c r="E7" s="29" t="s">
        <v>4</v>
      </c>
      <c r="F7" s="27">
        <f>IF(C7,C8-C7,0)</f>
        <v>32</v>
      </c>
    </row>
    <row r="8" spans="1:8" x14ac:dyDescent="0.2">
      <c r="A8" s="27" t="s">
        <v>2</v>
      </c>
      <c r="B8" s="27"/>
      <c r="C8" s="27">
        <f>'Retirement Budget'!B8</f>
        <v>65</v>
      </c>
      <c r="D8" s="27"/>
      <c r="E8" s="29" t="s">
        <v>39</v>
      </c>
      <c r="F8" s="30">
        <f>FV(C13,F7,-PMT(C13,F7,-'Retirement Budget'!F66),,1)</f>
        <v>94381.561933608711</v>
      </c>
    </row>
    <row r="9" spans="1:8" x14ac:dyDescent="0.2">
      <c r="A9" s="27" t="s">
        <v>38</v>
      </c>
      <c r="B9" s="27"/>
      <c r="C9" s="28">
        <v>20</v>
      </c>
      <c r="D9" s="27"/>
      <c r="E9" s="29" t="s">
        <v>40</v>
      </c>
      <c r="F9" s="31">
        <f>INDEX(A18:F62,C9,6)</f>
        <v>2339088.1867503528</v>
      </c>
    </row>
    <row r="10" spans="1:8" x14ac:dyDescent="0.2">
      <c r="A10" s="27"/>
      <c r="B10" s="27"/>
      <c r="C10" s="27"/>
      <c r="D10" s="27"/>
      <c r="E10" s="27"/>
      <c r="F10" s="27"/>
    </row>
    <row r="11" spans="1:8" x14ac:dyDescent="0.2">
      <c r="A11" s="26" t="s">
        <v>41</v>
      </c>
      <c r="B11" s="26"/>
      <c r="C11" s="26"/>
      <c r="D11" s="26"/>
      <c r="E11" s="26"/>
      <c r="F11" s="26"/>
    </row>
    <row r="12" spans="1:8" x14ac:dyDescent="0.2">
      <c r="A12" s="27"/>
      <c r="B12" s="27"/>
      <c r="C12" s="27"/>
      <c r="D12" s="27"/>
      <c r="E12" s="27"/>
      <c r="F12" s="27"/>
    </row>
    <row r="13" spans="1:8" x14ac:dyDescent="0.2">
      <c r="A13" s="27" t="s">
        <v>42</v>
      </c>
      <c r="B13" s="27"/>
      <c r="C13" s="32">
        <v>0.02</v>
      </c>
      <c r="D13" s="27"/>
      <c r="E13" s="27"/>
      <c r="F13" s="27"/>
    </row>
    <row r="14" spans="1:8" x14ac:dyDescent="0.2">
      <c r="A14" s="27"/>
      <c r="B14" s="27"/>
      <c r="C14" s="27"/>
      <c r="D14" s="27"/>
      <c r="E14" s="27"/>
      <c r="F14" s="27"/>
    </row>
    <row r="16" spans="1:8" x14ac:dyDescent="0.2">
      <c r="A16" s="33" t="s">
        <v>1</v>
      </c>
      <c r="B16" s="33" t="s">
        <v>43</v>
      </c>
      <c r="C16" s="33" t="s">
        <v>44</v>
      </c>
      <c r="D16" s="33"/>
      <c r="E16" s="33" t="s">
        <v>45</v>
      </c>
      <c r="F16" s="33" t="s">
        <v>46</v>
      </c>
    </row>
    <row r="18" spans="1:6" x14ac:dyDescent="0.2">
      <c r="A18" s="3">
        <f>IF(B17&lt;$C$9,C8+1+A17,NA())</f>
        <v>66</v>
      </c>
      <c r="B18" s="3">
        <f>IF(B17&lt;$C$9,1+B17,NA())</f>
        <v>1</v>
      </c>
      <c r="C18" s="34">
        <v>0.02</v>
      </c>
      <c r="E18" s="13">
        <f>IF(ISERROR(B18),NA(),F8+(F8*C18))</f>
        <v>96269.19317228088</v>
      </c>
      <c r="F18" s="13">
        <f>IF(ISERROR(B18),NA(),SUM($E$18:E18))</f>
        <v>96269.19317228088</v>
      </c>
    </row>
    <row r="19" spans="1:6" x14ac:dyDescent="0.2">
      <c r="A19" s="3">
        <f t="shared" ref="A19:A37" si="0">IF(B18&lt;$C$9,1+A18,NA())</f>
        <v>67</v>
      </c>
      <c r="B19" s="3">
        <f t="shared" ref="B19:B37" si="1">IF(B18&lt;$C$9,1+B18,NA())</f>
        <v>2</v>
      </c>
      <c r="C19" s="34">
        <v>0.02</v>
      </c>
      <c r="E19" s="13">
        <f>IF(ISERROR(B19),NA(),E18+(E18*C19))</f>
        <v>98194.577035726499</v>
      </c>
      <c r="F19" s="13">
        <f>IF(ISERROR(B19),NA(),SUM($E$18:E19))</f>
        <v>194463.77020800736</v>
      </c>
    </row>
    <row r="20" spans="1:6" x14ac:dyDescent="0.2">
      <c r="A20" s="3">
        <f t="shared" si="0"/>
        <v>68</v>
      </c>
      <c r="B20" s="3">
        <f t="shared" si="1"/>
        <v>3</v>
      </c>
      <c r="C20" s="34">
        <v>0.02</v>
      </c>
      <c r="E20" s="13">
        <f t="shared" ref="E20:E37" si="2">IF(ISERROR(B20),NA(),E19+(E19*C20))</f>
        <v>100158.46857644102</v>
      </c>
      <c r="F20" s="13">
        <f>IF(ISERROR(B20),NA(),SUM($E$18:E20))</f>
        <v>294622.23878444836</v>
      </c>
    </row>
    <row r="21" spans="1:6" x14ac:dyDescent="0.2">
      <c r="A21" s="3">
        <f t="shared" si="0"/>
        <v>69</v>
      </c>
      <c r="B21" s="3">
        <f t="shared" si="1"/>
        <v>4</v>
      </c>
      <c r="C21" s="34">
        <v>0.02</v>
      </c>
      <c r="E21" s="13">
        <f t="shared" si="2"/>
        <v>102161.63794796985</v>
      </c>
      <c r="F21" s="13">
        <f>IF(ISERROR(B21),NA(),SUM($E$18:E21))</f>
        <v>396783.8767324182</v>
      </c>
    </row>
    <row r="22" spans="1:6" x14ac:dyDescent="0.2">
      <c r="A22" s="3">
        <f t="shared" si="0"/>
        <v>70</v>
      </c>
      <c r="B22" s="3">
        <f t="shared" si="1"/>
        <v>5</v>
      </c>
      <c r="C22" s="34">
        <v>0.02</v>
      </c>
      <c r="E22" s="13">
        <f t="shared" si="2"/>
        <v>104204.87070692924</v>
      </c>
      <c r="F22" s="13">
        <f>IF(ISERROR(B22),NA(),SUM($E$18:E22))</f>
        <v>500988.74743934744</v>
      </c>
    </row>
    <row r="23" spans="1:6" x14ac:dyDescent="0.2">
      <c r="A23" s="3">
        <f t="shared" si="0"/>
        <v>71</v>
      </c>
      <c r="B23" s="3">
        <f t="shared" si="1"/>
        <v>6</v>
      </c>
      <c r="C23" s="34">
        <v>0.02</v>
      </c>
      <c r="E23" s="13">
        <f t="shared" si="2"/>
        <v>106288.96812106782</v>
      </c>
      <c r="F23" s="13">
        <f>IF(ISERROR(B23),NA(),SUM($E$18:E23))</f>
        <v>607277.71556041529</v>
      </c>
    </row>
    <row r="24" spans="1:6" x14ac:dyDescent="0.2">
      <c r="A24" s="3">
        <f t="shared" si="0"/>
        <v>72</v>
      </c>
      <c r="B24" s="3">
        <f t="shared" si="1"/>
        <v>7</v>
      </c>
      <c r="C24" s="34">
        <v>0.02</v>
      </c>
      <c r="E24" s="13">
        <f t="shared" si="2"/>
        <v>108414.74748348918</v>
      </c>
      <c r="F24" s="13">
        <f>IF(ISERROR(B24),NA(),SUM($E$18:E24))</f>
        <v>715692.46304390451</v>
      </c>
    </row>
    <row r="25" spans="1:6" x14ac:dyDescent="0.2">
      <c r="A25" s="3">
        <f t="shared" si="0"/>
        <v>73</v>
      </c>
      <c r="B25" s="3">
        <f t="shared" si="1"/>
        <v>8</v>
      </c>
      <c r="C25" s="34">
        <v>0.02</v>
      </c>
      <c r="E25" s="13">
        <f t="shared" si="2"/>
        <v>110583.04243315896</v>
      </c>
      <c r="F25" s="13">
        <f>IF(ISERROR(B25),NA(),SUM($E$18:E25))</f>
        <v>826275.50547706347</v>
      </c>
    </row>
    <row r="26" spans="1:6" x14ac:dyDescent="0.2">
      <c r="A26" s="3">
        <f t="shared" si="0"/>
        <v>74</v>
      </c>
      <c r="B26" s="3">
        <f t="shared" si="1"/>
        <v>9</v>
      </c>
      <c r="C26" s="34">
        <v>0.02</v>
      </c>
      <c r="E26" s="13">
        <f t="shared" si="2"/>
        <v>112794.70328182213</v>
      </c>
      <c r="F26" s="13">
        <f>IF(ISERROR(B26),NA(),SUM($E$18:E26))</f>
        <v>939070.20875888562</v>
      </c>
    </row>
    <row r="27" spans="1:6" x14ac:dyDescent="0.2">
      <c r="A27" s="3">
        <f t="shared" si="0"/>
        <v>75</v>
      </c>
      <c r="B27" s="3">
        <f t="shared" si="1"/>
        <v>10</v>
      </c>
      <c r="C27" s="34">
        <v>0.02</v>
      </c>
      <c r="E27" s="13">
        <f t="shared" si="2"/>
        <v>115050.59734745858</v>
      </c>
      <c r="F27" s="13">
        <f>IF(ISERROR(B27),NA(),SUM($E$18:E27))</f>
        <v>1054120.8061063441</v>
      </c>
    </row>
    <row r="28" spans="1:6" x14ac:dyDescent="0.2">
      <c r="A28" s="3">
        <f t="shared" si="0"/>
        <v>76</v>
      </c>
      <c r="B28" s="3">
        <f t="shared" si="1"/>
        <v>11</v>
      </c>
      <c r="C28" s="34">
        <v>0.02</v>
      </c>
      <c r="E28" s="13">
        <f t="shared" si="2"/>
        <v>117351.60929440775</v>
      </c>
      <c r="F28" s="13">
        <f>IF(ISERROR(B28),NA(),SUM($E$18:E28))</f>
        <v>1171472.4154007519</v>
      </c>
    </row>
    <row r="29" spans="1:6" x14ac:dyDescent="0.2">
      <c r="A29" s="3">
        <f t="shared" si="0"/>
        <v>77</v>
      </c>
      <c r="B29" s="3">
        <f t="shared" si="1"/>
        <v>12</v>
      </c>
      <c r="C29" s="34">
        <v>0.02</v>
      </c>
      <c r="E29" s="13">
        <f t="shared" si="2"/>
        <v>119698.6414802959</v>
      </c>
      <c r="F29" s="13">
        <f>IF(ISERROR(B29),NA(),SUM($E$18:E29))</f>
        <v>1291171.0568810478</v>
      </c>
    </row>
    <row r="30" spans="1:6" x14ac:dyDescent="0.2">
      <c r="A30" s="3">
        <f t="shared" si="0"/>
        <v>78</v>
      </c>
      <c r="B30" s="3">
        <f t="shared" si="1"/>
        <v>13</v>
      </c>
      <c r="C30" s="34">
        <v>0.02</v>
      </c>
      <c r="E30" s="13">
        <f t="shared" si="2"/>
        <v>122092.61430990182</v>
      </c>
      <c r="F30" s="13">
        <f>IF(ISERROR(B30),NA(),SUM($E$18:E30))</f>
        <v>1413263.6711909496</v>
      </c>
    </row>
    <row r="31" spans="1:6" x14ac:dyDescent="0.2">
      <c r="A31" s="3">
        <f t="shared" si="0"/>
        <v>79</v>
      </c>
      <c r="B31" s="3">
        <f t="shared" si="1"/>
        <v>14</v>
      </c>
      <c r="C31" s="34">
        <v>0.02</v>
      </c>
      <c r="E31" s="13">
        <f t="shared" si="2"/>
        <v>124534.46659609985</v>
      </c>
      <c r="F31" s="13">
        <f>IF(ISERROR(B31),NA(),SUM($E$18:E31))</f>
        <v>1537798.1377870494</v>
      </c>
    </row>
    <row r="32" spans="1:6" x14ac:dyDescent="0.2">
      <c r="A32" s="3">
        <f t="shared" si="0"/>
        <v>80</v>
      </c>
      <c r="B32" s="3">
        <f t="shared" si="1"/>
        <v>15</v>
      </c>
      <c r="C32" s="34">
        <v>0.02</v>
      </c>
      <c r="E32" s="13">
        <f t="shared" si="2"/>
        <v>127025.15592802185</v>
      </c>
      <c r="F32" s="13">
        <f>IF(ISERROR(B32),NA(),SUM($E$18:E32))</f>
        <v>1664823.2937150712</v>
      </c>
    </row>
    <row r="33" spans="1:14" x14ac:dyDescent="0.2">
      <c r="A33" s="3">
        <f t="shared" si="0"/>
        <v>81</v>
      </c>
      <c r="B33" s="3">
        <f t="shared" si="1"/>
        <v>16</v>
      </c>
      <c r="C33" s="34">
        <v>0.02</v>
      </c>
      <c r="E33" s="13">
        <f t="shared" si="2"/>
        <v>129565.65904658228</v>
      </c>
      <c r="F33" s="13">
        <f>IF(ISERROR(B33),NA(),SUM($E$18:E33))</f>
        <v>1794388.9527616533</v>
      </c>
    </row>
    <row r="34" spans="1:14" x14ac:dyDescent="0.2">
      <c r="A34" s="3">
        <f t="shared" si="0"/>
        <v>82</v>
      </c>
      <c r="B34" s="3">
        <f t="shared" si="1"/>
        <v>17</v>
      </c>
      <c r="C34" s="34">
        <v>0.02</v>
      </c>
      <c r="E34" s="13">
        <f t="shared" si="2"/>
        <v>132156.97222751394</v>
      </c>
      <c r="F34" s="13">
        <f>IF(ISERROR(B34),NA(),SUM($E$18:E34))</f>
        <v>1926545.9249891674</v>
      </c>
    </row>
    <row r="35" spans="1:14" x14ac:dyDescent="0.2">
      <c r="A35" s="3">
        <f t="shared" si="0"/>
        <v>83</v>
      </c>
      <c r="B35" s="3">
        <f t="shared" si="1"/>
        <v>18</v>
      </c>
      <c r="C35" s="34">
        <v>0.02</v>
      </c>
      <c r="E35" s="13">
        <f t="shared" si="2"/>
        <v>134800.1116720642</v>
      </c>
      <c r="F35" s="13">
        <f>IF(ISERROR(B35),NA(),SUM($E$18:E35))</f>
        <v>2061346.0366612317</v>
      </c>
    </row>
    <row r="36" spans="1:14" x14ac:dyDescent="0.2">
      <c r="A36" s="3">
        <f t="shared" si="0"/>
        <v>84</v>
      </c>
      <c r="B36" s="3">
        <f t="shared" si="1"/>
        <v>19</v>
      </c>
      <c r="C36" s="34">
        <v>0.02</v>
      </c>
      <c r="E36" s="13">
        <f t="shared" si="2"/>
        <v>137496.11390550548</v>
      </c>
      <c r="F36" s="13">
        <f>IF(ISERROR(B36),NA(),SUM($E$18:E36))</f>
        <v>2198842.1505667372</v>
      </c>
      <c r="G36" s="28"/>
      <c r="H36" s="28"/>
      <c r="I36" s="28"/>
      <c r="J36" s="28"/>
      <c r="K36" s="28"/>
      <c r="L36" s="28"/>
      <c r="M36" s="28"/>
      <c r="N36" s="28"/>
    </row>
    <row r="37" spans="1:14" x14ac:dyDescent="0.2">
      <c r="A37" s="3">
        <f t="shared" si="0"/>
        <v>85</v>
      </c>
      <c r="B37" s="3">
        <f t="shared" si="1"/>
        <v>20</v>
      </c>
      <c r="C37" s="34">
        <v>0.02</v>
      </c>
      <c r="E37" s="13">
        <f t="shared" si="2"/>
        <v>140246.03618361559</v>
      </c>
      <c r="F37" s="13">
        <f>IF(ISERROR(B37),NA(),SUM($E$18:E37))</f>
        <v>2339088.1867503528</v>
      </c>
      <c r="G37" s="28"/>
      <c r="H37" s="28"/>
      <c r="I37" s="28"/>
      <c r="J37" s="28"/>
      <c r="K37" s="28"/>
      <c r="L37" s="28"/>
      <c r="M37" s="28"/>
      <c r="N37" s="28"/>
    </row>
    <row r="38" spans="1:14" x14ac:dyDescent="0.2">
      <c r="A38" s="3" t="s">
        <v>28</v>
      </c>
      <c r="G38" s="28"/>
      <c r="H38" s="28"/>
      <c r="I38" s="28"/>
      <c r="J38" s="28"/>
      <c r="K38" s="28"/>
      <c r="L38" s="28"/>
      <c r="M38" s="28"/>
      <c r="N38" s="28"/>
    </row>
    <row r="39" spans="1:14" ht="14.1" customHeight="1" x14ac:dyDescent="0.2">
      <c r="A39" s="35"/>
      <c r="B39" s="35"/>
      <c r="C39" s="35"/>
      <c r="D39" s="35"/>
      <c r="E39" s="35"/>
      <c r="F39" s="35"/>
      <c r="G39" s="36"/>
      <c r="H39" s="36"/>
      <c r="I39" s="36"/>
      <c r="J39" s="36"/>
      <c r="K39" s="36"/>
      <c r="L39" s="36"/>
      <c r="M39" s="36"/>
      <c r="N39" s="36"/>
    </row>
    <row r="40" spans="1:14" ht="14.1" customHeight="1" x14ac:dyDescent="0.2">
      <c r="A40" s="35"/>
      <c r="B40" s="35"/>
      <c r="C40" s="35"/>
      <c r="D40" s="35"/>
      <c r="E40" s="35"/>
      <c r="F40" s="35"/>
      <c r="G40" s="36"/>
      <c r="H40" s="36"/>
      <c r="I40" s="36"/>
      <c r="J40" s="36"/>
      <c r="K40" s="36"/>
      <c r="L40" s="36"/>
      <c r="M40" s="36"/>
      <c r="N40" s="36"/>
    </row>
    <row r="41" spans="1:14" ht="14.1" customHeight="1" x14ac:dyDescent="0.2">
      <c r="A41" s="35"/>
      <c r="B41" s="35"/>
      <c r="C41" s="35"/>
      <c r="D41" s="35"/>
      <c r="E41" s="35"/>
      <c r="F41" s="35"/>
      <c r="G41" s="36"/>
      <c r="H41" s="36"/>
      <c r="I41" s="36"/>
      <c r="J41" s="36"/>
      <c r="K41" s="36"/>
      <c r="L41" s="36"/>
      <c r="M41" s="36"/>
      <c r="N41" s="36"/>
    </row>
    <row r="42" spans="1:14" x14ac:dyDescent="0.2">
      <c r="G42" s="28"/>
      <c r="H42" s="28"/>
      <c r="I42" s="28"/>
      <c r="J42" s="28"/>
      <c r="K42" s="28"/>
      <c r="L42" s="28"/>
      <c r="M42" s="28"/>
      <c r="N42" s="28"/>
    </row>
    <row r="43" spans="1:14" x14ac:dyDescent="0.2">
      <c r="G43" s="28"/>
      <c r="H43" s="28"/>
      <c r="I43" s="28"/>
      <c r="J43" s="28"/>
      <c r="K43" s="28"/>
      <c r="L43" s="28"/>
      <c r="M43" s="28"/>
      <c r="N43" s="28"/>
    </row>
  </sheetData>
  <mergeCells count="1">
    <mergeCell ref="A39:F41"/>
  </mergeCells>
  <hyperlinks>
    <hyperlink ref="G39" r:id="rId1" display="Or Click Here to Create a Collaborative Project Budget with Smartsheet "/>
    <hyperlink ref="H39" r:id="rId2" display="Or Click Here to Create a Collaborative Project Budget with Smartsheet "/>
    <hyperlink ref="I39" r:id="rId3" display="Or Click Here to Create a Collaborative Project Budget with Smartsheet "/>
    <hyperlink ref="J39" r:id="rId4" display="Or Click Here to Create a Collaborative Project Budget with Smartsheet "/>
    <hyperlink ref="K39" r:id="rId5" display="Or Click Here to Create a Collaborative Project Budget with Smartsheet "/>
    <hyperlink ref="L39" r:id="rId6" display="Or Click Here to Create a Collaborative Project Budget with Smartsheet "/>
    <hyperlink ref="M39" r:id="rId7" display="Or Click Here to Create a Collaborative Project Budget with Smartsheet "/>
    <hyperlink ref="N39" r:id="rId8" display="Or Click Here to Create a Collaborative Project Budget with Smartsheet "/>
    <hyperlink ref="G40" r:id="rId9" display="Or Click Here to Create a Collaborative Project Budget with Smartsheet "/>
    <hyperlink ref="H40" r:id="rId10" display="Or Click Here to Create a Collaborative Project Budget with Smartsheet "/>
    <hyperlink ref="I40" r:id="rId11" display="Or Click Here to Create a Collaborative Project Budget with Smartsheet "/>
    <hyperlink ref="J40" r:id="rId12" display="Or Click Here to Create a Collaborative Project Budget with Smartsheet "/>
    <hyperlink ref="K40" r:id="rId13" display="Or Click Here to Create a Collaborative Project Budget with Smartsheet "/>
    <hyperlink ref="L40" r:id="rId14" display="Or Click Here to Create a Collaborative Project Budget with Smartsheet "/>
    <hyperlink ref="M40" r:id="rId15" display="Or Click Here to Create a Collaborative Project Budget with Smartsheet "/>
    <hyperlink ref="N40" r:id="rId16" display="Or Click Here to Create a Collaborative Project Budget with Smartsheet "/>
    <hyperlink ref="G41" r:id="rId17" display="Or Click Here to Create a Collaborative Project Budget with Smartsheet "/>
    <hyperlink ref="H41" r:id="rId18" display="Or Click Here to Create a Collaborative Project Budget with Smartsheet "/>
    <hyperlink ref="I41" r:id="rId19" display="Or Click Here to Create a Collaborative Project Budget with Smartsheet "/>
    <hyperlink ref="J41" r:id="rId20" display="Or Click Here to Create a Collaborative Project Budget with Smartsheet "/>
    <hyperlink ref="K41" r:id="rId21" display="Or Click Here to Create a Collaborative Project Budget with Smartsheet "/>
    <hyperlink ref="L41" r:id="rId22" display="Or Click Here to Create a Collaborative Project Budget with Smartsheet "/>
    <hyperlink ref="M41" r:id="rId23" display="Or Click Here to Create a Collaborative Project Budget with Smartsheet "/>
    <hyperlink ref="N41" r:id="rId24" display="Or Click Here to Create a Collaborative Project Budget with Smartsheet "/>
    <hyperlink ref="F3" r:id="rId25" display="https://www.smartsheet.com/try-it?trp=8526&amp;lpv=exceltop"/>
    <hyperlink ref="G3" r:id="rId26" display="https://www.smartsheet.com/try-it?trp=8526&amp;lpv=exceltop"/>
    <hyperlink ref="H3" r:id="rId27" display="https://www.smartsheet.com/try-it?trp=8526&amp;lpv=exceltop"/>
  </hyperlinks>
  <pageMargins left="0.7" right="0.7" top="0.75" bottom="0.75" header="0.3" footer="0.3"/>
  <pageSetup orientation="portrait" horizontalDpi="4294967292" verticalDpi="4294967292"/>
  <ignoredErrors>
    <ignoredError sqref="A19 E19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Retirement Budget</vt:lpstr>
      <vt:lpstr>Budget for Inflation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2015-09-28T20:57:53Z</dcterms:created>
  <dcterms:modified xsi:type="dcterms:W3CDTF">2017-05-17T08:25:10Z</dcterms:modified>
</cp:coreProperties>
</file>